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240"/>
  </bookViews>
  <sheets>
    <sheet name="工作表1" sheetId="1" r:id="rId1"/>
  </sheets>
  <definedNames>
    <definedName name="_xlnm._FilterDatabase" localSheetId="0" hidden="1">工作表1!$A$34:$C$97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G10" l="1"/>
  <c r="G95" l="1"/>
  <c r="H83"/>
  <c r="H88"/>
  <c r="H96"/>
  <c r="H73"/>
  <c r="H75"/>
  <c r="H76"/>
  <c r="H80"/>
  <c r="H81"/>
  <c r="H60"/>
  <c r="H61"/>
  <c r="H62"/>
  <c r="H64"/>
  <c r="H66"/>
  <c r="H48"/>
  <c r="H49"/>
  <c r="H51"/>
  <c r="H54"/>
  <c r="H39"/>
  <c r="H40"/>
  <c r="H42"/>
  <c r="H44"/>
  <c r="H8"/>
  <c r="H9"/>
  <c r="H16"/>
  <c r="H22"/>
  <c r="H26"/>
  <c r="G12"/>
  <c r="G13"/>
  <c r="G14"/>
  <c r="G15"/>
  <c r="G17"/>
  <c r="G20"/>
  <c r="G23"/>
  <c r="G24"/>
  <c r="G25"/>
  <c r="G27"/>
  <c r="G30"/>
  <c r="G31"/>
  <c r="G32"/>
  <c r="G33"/>
  <c r="G36"/>
  <c r="G38"/>
  <c r="G41"/>
  <c r="G43"/>
  <c r="G46"/>
  <c r="G47"/>
  <c r="G50"/>
  <c r="G52"/>
  <c r="G53"/>
  <c r="G55"/>
  <c r="G56"/>
  <c r="G57"/>
  <c r="G59"/>
  <c r="G67"/>
  <c r="G68"/>
  <c r="G69"/>
  <c r="G70"/>
  <c r="G71"/>
  <c r="G72"/>
  <c r="G74"/>
  <c r="G77"/>
  <c r="G78"/>
  <c r="G79"/>
  <c r="G84"/>
  <c r="G87"/>
  <c r="G91"/>
  <c r="F58"/>
  <c r="F45"/>
  <c r="F35"/>
  <c r="F21"/>
  <c r="F11"/>
  <c r="F7" s="1"/>
  <c r="F34" l="1"/>
  <c r="E35" l="1"/>
  <c r="E58"/>
  <c r="E92"/>
  <c r="G92" s="1"/>
  <c r="E45"/>
  <c r="G45" s="1"/>
  <c r="E11"/>
  <c r="E21"/>
  <c r="G21" s="1"/>
  <c r="G35" l="1"/>
  <c r="E34"/>
  <c r="G34" s="1"/>
  <c r="E7"/>
  <c r="G7" s="1"/>
  <c r="G11"/>
  <c r="G58"/>
  <c r="E97" l="1"/>
</calcChain>
</file>

<file path=xl/sharedStrings.xml><?xml version="1.0" encoding="utf-8"?>
<sst xmlns="http://schemas.openxmlformats.org/spreadsheetml/2006/main" count="108" uniqueCount="108">
  <si>
    <t>收    支    決   算    表</t>
  </si>
  <si>
    <t>科目</t>
  </si>
  <si>
    <t>名稱</t>
  </si>
  <si>
    <t xml:space="preserve"> 本年度預決算比較數 </t>
  </si>
  <si>
    <t>說明</t>
  </si>
  <si>
    <t>款</t>
  </si>
  <si>
    <t>項</t>
  </si>
  <si>
    <t>目</t>
  </si>
  <si>
    <t xml:space="preserve"> 決算數 </t>
  </si>
  <si>
    <t xml:space="preserve"> 預算數 </t>
  </si>
  <si>
    <t xml:space="preserve"> 增加 </t>
  </si>
  <si>
    <t xml:space="preserve"> 減少 </t>
  </si>
  <si>
    <t>本會經費收入</t>
  </si>
  <si>
    <t>入會費收入</t>
  </si>
  <si>
    <t>常年會費收入</t>
  </si>
  <si>
    <t>捐助收入</t>
  </si>
  <si>
    <t>全國青年盃收入</t>
  </si>
  <si>
    <t>全國梅花盃收入</t>
  </si>
  <si>
    <t>全國協會盃收入</t>
  </si>
  <si>
    <t>全國中正盃收入</t>
  </si>
  <si>
    <t>訓練靶材收入</t>
  </si>
  <si>
    <t>訓練營活動收入</t>
  </si>
  <si>
    <t>精英排名賽收入</t>
  </si>
  <si>
    <t>選拔賽收入</t>
  </si>
  <si>
    <t>主辦國際賽收入</t>
  </si>
  <si>
    <t>教育部體育署補助收入</t>
  </si>
  <si>
    <t>體育署補助收入</t>
  </si>
  <si>
    <t>體育署運動發展基金</t>
  </si>
  <si>
    <t>全國體總補助收入</t>
  </si>
  <si>
    <t>國訓中心補助收入</t>
  </si>
  <si>
    <t>大專體總補助收入</t>
  </si>
  <si>
    <t>中華奧會補助收入</t>
  </si>
  <si>
    <t>全國運動會補助收入</t>
  </si>
  <si>
    <t>全國身心障礙運動會補助收入</t>
  </si>
  <si>
    <t>其他委辦業務經費收入</t>
  </si>
  <si>
    <t>利息收入</t>
  </si>
  <si>
    <t>其他收入</t>
  </si>
  <si>
    <t>證照費收入</t>
  </si>
  <si>
    <t>本會經費支出</t>
  </si>
  <si>
    <t>人事費</t>
  </si>
  <si>
    <t>員工薪給</t>
  </si>
  <si>
    <t>培訓教練費</t>
  </si>
  <si>
    <t>保險費</t>
  </si>
  <si>
    <t>年終獎金</t>
  </si>
  <si>
    <t>端午及中秋節獎金</t>
  </si>
  <si>
    <t>講師鐘點費</t>
  </si>
  <si>
    <t>時薪鐘點費</t>
  </si>
  <si>
    <t>勞工退休金提繳</t>
  </si>
  <si>
    <t>工作人員伙食</t>
  </si>
  <si>
    <t>辦公費</t>
  </si>
  <si>
    <t>文具書報費</t>
  </si>
  <si>
    <t>印刷費</t>
  </si>
  <si>
    <t>旅運費</t>
  </si>
  <si>
    <t>郵電費</t>
  </si>
  <si>
    <t>稅賦費</t>
  </si>
  <si>
    <t>加班值班費</t>
  </si>
  <si>
    <t>修繕維護費</t>
  </si>
  <si>
    <t>公共關係費</t>
  </si>
  <si>
    <t>水電費</t>
  </si>
  <si>
    <t>其他辦公費</t>
  </si>
  <si>
    <t>業務費</t>
  </si>
  <si>
    <t>會議費</t>
  </si>
  <si>
    <t>聯誼活動費</t>
  </si>
  <si>
    <t>業務推展費</t>
  </si>
  <si>
    <t>租金支出</t>
  </si>
  <si>
    <t>利息支出</t>
  </si>
  <si>
    <t>其他業務費</t>
  </si>
  <si>
    <t>其他損失</t>
  </si>
  <si>
    <t>講習業務費</t>
  </si>
  <si>
    <t>青年盃比賽支用</t>
  </si>
  <si>
    <t>協會盃比賽支用</t>
  </si>
  <si>
    <t>梅花盃比賽支用</t>
  </si>
  <si>
    <t>中正盃比賽支用</t>
  </si>
  <si>
    <t>國際參賽經費</t>
  </si>
  <si>
    <t>主辦國際賽會</t>
  </si>
  <si>
    <t>設置訓練站</t>
  </si>
  <si>
    <t>訓練器材費</t>
  </si>
  <si>
    <t>國際賽前集訓費</t>
  </si>
  <si>
    <t>國際交流活動</t>
  </si>
  <si>
    <t>國外移地訓練</t>
  </si>
  <si>
    <t>出席國際會議</t>
  </si>
  <si>
    <t>訓練營活動</t>
  </si>
  <si>
    <t>培訓委辦專案</t>
  </si>
  <si>
    <t>其他委辦業務支用</t>
  </si>
  <si>
    <t>亞運培訓費</t>
  </si>
  <si>
    <t>奧運培訓費</t>
  </si>
  <si>
    <t>精英排名賽</t>
  </si>
  <si>
    <t>選手選拔賽</t>
  </si>
  <si>
    <t>簽證費</t>
  </si>
  <si>
    <t>購置費</t>
  </si>
  <si>
    <t>訓練槍枝</t>
  </si>
  <si>
    <t>比賽設備</t>
  </si>
  <si>
    <t>繳納上級團體會費</t>
  </si>
  <si>
    <t>捐贈支出</t>
  </si>
  <si>
    <t>退休金</t>
  </si>
  <si>
    <t>提列準備金</t>
  </si>
  <si>
    <t>本期餘絀</t>
  </si>
  <si>
    <r>
      <t>中</t>
    </r>
    <r>
      <rPr>
        <sz val="20"/>
        <color theme="1"/>
        <rFont val="Times New Roman"/>
        <family val="1"/>
      </rPr>
      <t xml:space="preserve">    </t>
    </r>
    <r>
      <rPr>
        <sz val="20"/>
        <color theme="1"/>
        <rFont val="標楷體"/>
        <family val="4"/>
        <charset val="136"/>
      </rPr>
      <t xml:space="preserve">華 </t>
    </r>
    <r>
      <rPr>
        <sz val="20"/>
        <color theme="1"/>
        <rFont val="Times New Roman"/>
        <family val="1"/>
      </rPr>
      <t xml:space="preserve">   </t>
    </r>
    <r>
      <rPr>
        <sz val="20"/>
        <color theme="1"/>
        <rFont val="標楷體"/>
        <family val="4"/>
        <charset val="136"/>
      </rPr>
      <t>民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 xml:space="preserve">  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 xml:space="preserve">國 </t>
    </r>
    <r>
      <rPr>
        <sz val="20"/>
        <color theme="1"/>
        <rFont val="Times New Roman"/>
        <family val="1"/>
      </rPr>
      <t xml:space="preserve">   </t>
    </r>
    <r>
      <rPr>
        <sz val="20"/>
        <color theme="1"/>
        <rFont val="標楷體"/>
        <family val="4"/>
        <charset val="136"/>
      </rPr>
      <t xml:space="preserve">射 </t>
    </r>
    <r>
      <rPr>
        <sz val="20"/>
        <color theme="1"/>
        <rFont val="Times New Roman"/>
        <family val="1"/>
      </rPr>
      <t xml:space="preserve">   </t>
    </r>
    <r>
      <rPr>
        <sz val="20"/>
        <color theme="1"/>
        <rFont val="標楷體"/>
        <family val="4"/>
        <charset val="136"/>
      </rPr>
      <t>擊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 xml:space="preserve">  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>協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 xml:space="preserve"> </t>
    </r>
    <r>
      <rPr>
        <sz val="20"/>
        <color theme="1"/>
        <rFont val="Times New Roman"/>
        <family val="1"/>
      </rPr>
      <t xml:space="preserve">  </t>
    </r>
    <r>
      <rPr>
        <sz val="20"/>
        <color theme="1"/>
        <rFont val="標楷體"/>
        <family val="4"/>
        <charset val="136"/>
      </rPr>
      <t>會</t>
    </r>
  </si>
  <si>
    <t>中華民國108年1月1日至108年12月31日止</t>
    <phoneticPr fontId="12" type="noConversion"/>
  </si>
  <si>
    <t xml:space="preserve"> 108年度 </t>
    <phoneticPr fontId="12" type="noConversion"/>
  </si>
  <si>
    <t xml:space="preserve"> 108年度 </t>
    <phoneticPr fontId="12" type="noConversion"/>
  </si>
  <si>
    <t>專案計畫收入</t>
    <phoneticPr fontId="12" type="noConversion"/>
  </si>
  <si>
    <t>廣告費</t>
    <phoneticPr fontId="12" type="noConversion"/>
  </si>
  <si>
    <t>手續費</t>
    <phoneticPr fontId="12" type="noConversion"/>
  </si>
  <si>
    <t>其他支出</t>
    <phoneticPr fontId="12" type="noConversion"/>
  </si>
  <si>
    <t>其他購置</t>
    <phoneticPr fontId="12" type="noConversion"/>
  </si>
  <si>
    <t>各類折舊</t>
    <phoneticPr fontId="12" type="noConversion"/>
  </si>
  <si>
    <t xml:space="preserve">理事長：                秘書長：                會計：          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</si>
</sst>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9">
    <font>
      <sz val="11"/>
      <color theme="1"/>
      <name val="新細明體"/>
      <family val="2"/>
      <scheme val="minor"/>
    </font>
    <font>
      <sz val="10"/>
      <color theme="1"/>
      <name val="Times New Roman"/>
      <family val="1"/>
    </font>
    <font>
      <sz val="20"/>
      <color theme="1"/>
      <name val="標楷體"/>
      <family val="4"/>
      <charset val="136"/>
    </font>
    <font>
      <sz val="20"/>
      <color theme="1"/>
      <name val="Times New Roman"/>
      <family val="1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.5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3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1"/>
      <color rgb="FFFF0000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1"/>
      <name val="新細明體"/>
      <family val="2"/>
      <scheme val="minor"/>
    </font>
    <font>
      <sz val="12"/>
      <color rgb="FFFF0000"/>
      <name val="新細明體"/>
      <family val="1"/>
      <charset val="136"/>
    </font>
    <font>
      <sz val="11"/>
      <color rgb="FFFF0000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/>
    <xf numFmtId="0" fontId="16" fillId="0" borderId="0" xfId="0" applyFont="1"/>
    <xf numFmtId="0" fontId="18" fillId="0" borderId="0" xfId="0" applyFont="1"/>
    <xf numFmtId="0" fontId="15" fillId="0" borderId="4" xfId="0" applyFont="1" applyBorder="1" applyAlignment="1">
      <alignment vertical="center"/>
    </xf>
    <xf numFmtId="3" fontId="0" fillId="0" borderId="0" xfId="0" applyNumberFormat="1"/>
    <xf numFmtId="0" fontId="0" fillId="2" borderId="0" xfId="0" applyFill="1"/>
    <xf numFmtId="3" fontId="14" fillId="2" borderId="14" xfId="0" applyNumberFormat="1" applyFont="1" applyFill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center" vertical="center"/>
    </xf>
    <xf numFmtId="0" fontId="14" fillId="2" borderId="14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8" fillId="2" borderId="14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0" fillId="2" borderId="13" xfId="0" applyFont="1" applyFill="1" applyBorder="1"/>
    <xf numFmtId="0" fontId="1" fillId="0" borderId="13" xfId="0" applyFont="1" applyBorder="1" applyAlignment="1">
      <alignment vertical="center"/>
    </xf>
    <xf numFmtId="0" fontId="17" fillId="0" borderId="13" xfId="0" applyFont="1" applyBorder="1"/>
    <xf numFmtId="0" fontId="14" fillId="2" borderId="14" xfId="0" applyFont="1" applyFill="1" applyBorder="1" applyAlignment="1">
      <alignment vertical="center"/>
    </xf>
    <xf numFmtId="176" fontId="14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97</xdr:row>
      <xdr:rowOff>171451</xdr:rowOff>
    </xdr:from>
    <xdr:to>
      <xdr:col>7</xdr:col>
      <xdr:colOff>533401</xdr:colOff>
      <xdr:row>100</xdr:row>
      <xdr:rowOff>1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0" y="21669376"/>
          <a:ext cx="8286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561976</xdr:colOff>
      <xdr:row>97</xdr:row>
      <xdr:rowOff>161925</xdr:rowOff>
    </xdr:from>
    <xdr:to>
      <xdr:col>5</xdr:col>
      <xdr:colOff>466726</xdr:colOff>
      <xdr:row>99</xdr:row>
      <xdr:rowOff>180975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6" y="21659850"/>
          <a:ext cx="819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180976</xdr:colOff>
      <xdr:row>97</xdr:row>
      <xdr:rowOff>152399</xdr:rowOff>
    </xdr:from>
    <xdr:to>
      <xdr:col>3</xdr:col>
      <xdr:colOff>1009650</xdr:colOff>
      <xdr:row>100</xdr:row>
      <xdr:rowOff>9524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7726" y="21431249"/>
          <a:ext cx="828674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0"/>
  <sheetViews>
    <sheetView tabSelected="1" workbookViewId="0">
      <selection activeCell="A2" sqref="A2:I102"/>
    </sheetView>
  </sheetViews>
  <sheetFormatPr defaultRowHeight="15.75"/>
  <cols>
    <col min="1" max="1" width="3.42578125" customWidth="1"/>
    <col min="2" max="2" width="3.5703125" customWidth="1"/>
    <col min="3" max="3" width="3" customWidth="1"/>
    <col min="4" max="4" width="24.28515625" customWidth="1"/>
    <col min="5" max="5" width="13.7109375" style="24" customWidth="1"/>
    <col min="6" max="6" width="13.7109375" customWidth="1"/>
    <col min="7" max="7" width="13.5703125" customWidth="1"/>
    <col min="8" max="8" width="13" style="21" customWidth="1"/>
    <col min="10" max="10" width="9.85546875" bestFit="1" customWidth="1"/>
  </cols>
  <sheetData>
    <row r="2" spans="1:13" ht="27.75">
      <c r="A2" s="49" t="s">
        <v>97</v>
      </c>
      <c r="B2" s="49"/>
      <c r="C2" s="49"/>
      <c r="D2" s="49"/>
      <c r="E2" s="49"/>
      <c r="F2" s="49"/>
      <c r="G2" s="49"/>
      <c r="H2" s="49"/>
      <c r="I2" s="49"/>
    </row>
    <row r="3" spans="1:13" ht="25.5">
      <c r="A3" s="50" t="s">
        <v>0</v>
      </c>
      <c r="B3" s="50"/>
      <c r="C3" s="50"/>
      <c r="D3" s="50"/>
      <c r="E3" s="50"/>
      <c r="F3" s="50"/>
      <c r="G3" s="50"/>
      <c r="H3" s="50"/>
      <c r="I3" s="50"/>
    </row>
    <row r="4" spans="1:13" ht="20.25" thickBot="1">
      <c r="A4" s="51" t="s">
        <v>98</v>
      </c>
      <c r="B4" s="51"/>
      <c r="C4" s="51"/>
      <c r="D4" s="51"/>
      <c r="E4" s="51"/>
      <c r="F4" s="51"/>
      <c r="G4" s="51"/>
      <c r="H4" s="51"/>
      <c r="I4" s="51"/>
    </row>
    <row r="5" spans="1:13" ht="17.25" thickBot="1">
      <c r="A5" s="52" t="s">
        <v>1</v>
      </c>
      <c r="B5" s="53"/>
      <c r="C5" s="54"/>
      <c r="D5" s="55" t="s">
        <v>2</v>
      </c>
      <c r="E5" s="40" t="s">
        <v>99</v>
      </c>
      <c r="F5" s="41" t="s">
        <v>100</v>
      </c>
      <c r="G5" s="57" t="s">
        <v>3</v>
      </c>
      <c r="H5" s="58"/>
      <c r="I5" s="59" t="s">
        <v>4</v>
      </c>
    </row>
    <row r="6" spans="1:13" ht="17.25" thickBot="1">
      <c r="A6" s="1" t="s">
        <v>5</v>
      </c>
      <c r="B6" s="2" t="s">
        <v>6</v>
      </c>
      <c r="C6" s="2" t="s">
        <v>7</v>
      </c>
      <c r="D6" s="56"/>
      <c r="E6" s="42" t="s">
        <v>8</v>
      </c>
      <c r="F6" s="43" t="s">
        <v>9</v>
      </c>
      <c r="G6" s="39" t="s">
        <v>10</v>
      </c>
      <c r="H6" s="44" t="s">
        <v>11</v>
      </c>
      <c r="I6" s="60"/>
      <c r="M6" s="20"/>
    </row>
    <row r="7" spans="1:13" ht="17.25" thickBot="1">
      <c r="A7" s="3">
        <v>1</v>
      </c>
      <c r="B7" s="4"/>
      <c r="C7" s="4"/>
      <c r="D7" s="2" t="s">
        <v>12</v>
      </c>
      <c r="E7" s="25">
        <f>E8+E9+E10+E11+E21+E24+E25+E26+E27+E28+E29+E30+E31+E32+E33</f>
        <v>66376426</v>
      </c>
      <c r="F7" s="25">
        <f>F8+F9+F10+F11+F21+F24+F25+F26+F27+F28+F29+F30+F31+F32+F33</f>
        <v>32756000</v>
      </c>
      <c r="G7" s="27">
        <f>E7-F7</f>
        <v>33620426</v>
      </c>
      <c r="H7" s="45"/>
      <c r="I7" s="4"/>
    </row>
    <row r="8" spans="1:13" ht="17.25" thickBot="1">
      <c r="A8" s="5"/>
      <c r="B8" s="6">
        <v>1</v>
      </c>
      <c r="C8" s="4"/>
      <c r="D8" s="2" t="s">
        <v>13</v>
      </c>
      <c r="E8" s="25">
        <v>12325</v>
      </c>
      <c r="F8" s="27">
        <v>30000</v>
      </c>
      <c r="G8" s="27"/>
      <c r="H8" s="45">
        <f>F8-E8</f>
        <v>17675</v>
      </c>
      <c r="I8" s="4"/>
    </row>
    <row r="9" spans="1:13" ht="17.25" thickBot="1">
      <c r="A9" s="5"/>
      <c r="B9" s="6">
        <v>2</v>
      </c>
      <c r="C9" s="4"/>
      <c r="D9" s="2" t="s">
        <v>14</v>
      </c>
      <c r="E9" s="25">
        <v>551000</v>
      </c>
      <c r="F9" s="27">
        <v>600000</v>
      </c>
      <c r="G9" s="27"/>
      <c r="H9" s="45">
        <f>F9-E9</f>
        <v>49000</v>
      </c>
      <c r="I9" s="4"/>
    </row>
    <row r="10" spans="1:13" ht="17.25" thickBot="1">
      <c r="A10" s="5"/>
      <c r="B10" s="6">
        <v>3</v>
      </c>
      <c r="C10" s="4"/>
      <c r="D10" s="2" t="s">
        <v>15</v>
      </c>
      <c r="E10" s="25">
        <v>2593689</v>
      </c>
      <c r="F10" s="27">
        <v>2400000</v>
      </c>
      <c r="G10" s="27">
        <f>E10-F10</f>
        <v>193689</v>
      </c>
      <c r="H10" s="45"/>
      <c r="I10" s="4"/>
    </row>
    <row r="11" spans="1:13" ht="17.25" thickBot="1">
      <c r="A11" s="5"/>
      <c r="B11" s="6">
        <v>4</v>
      </c>
      <c r="C11" s="4"/>
      <c r="D11" s="2" t="s">
        <v>101</v>
      </c>
      <c r="E11" s="25">
        <f>SUM(E12:E20)</f>
        <v>6997420</v>
      </c>
      <c r="F11" s="27">
        <f>SUM(F12:F20)</f>
        <v>1790000</v>
      </c>
      <c r="G11" s="27">
        <f>E11-F11</f>
        <v>5207420</v>
      </c>
      <c r="H11" s="45"/>
      <c r="I11" s="4"/>
    </row>
    <row r="12" spans="1:13" ht="17.25" thickBot="1">
      <c r="A12" s="5"/>
      <c r="B12" s="4"/>
      <c r="C12" s="6">
        <v>1</v>
      </c>
      <c r="D12" s="2" t="s">
        <v>16</v>
      </c>
      <c r="E12" s="25">
        <v>455350</v>
      </c>
      <c r="F12" s="27">
        <v>300000</v>
      </c>
      <c r="G12" s="27">
        <f>E12-F12</f>
        <v>155350</v>
      </c>
      <c r="H12" s="45"/>
      <c r="I12" s="4"/>
    </row>
    <row r="13" spans="1:13" ht="17.25" thickBot="1">
      <c r="A13" s="5"/>
      <c r="B13" s="4"/>
      <c r="C13" s="6">
        <v>2</v>
      </c>
      <c r="D13" s="2" t="s">
        <v>17</v>
      </c>
      <c r="E13" s="25">
        <v>404100</v>
      </c>
      <c r="F13" s="27">
        <v>320000</v>
      </c>
      <c r="G13" s="27">
        <f>E13-F13</f>
        <v>84100</v>
      </c>
      <c r="H13" s="45"/>
      <c r="I13" s="4"/>
    </row>
    <row r="14" spans="1:13" ht="17.25" thickBot="1">
      <c r="A14" s="5"/>
      <c r="B14" s="4"/>
      <c r="C14" s="6">
        <v>3</v>
      </c>
      <c r="D14" s="2" t="s">
        <v>18</v>
      </c>
      <c r="E14" s="25">
        <v>378100</v>
      </c>
      <c r="F14" s="27">
        <v>320000</v>
      </c>
      <c r="G14" s="27">
        <f>E14-F14</f>
        <v>58100</v>
      </c>
      <c r="H14" s="45"/>
      <c r="I14" s="4"/>
    </row>
    <row r="15" spans="1:13" ht="17.25" thickBot="1">
      <c r="A15" s="5"/>
      <c r="B15" s="4"/>
      <c r="C15" s="6">
        <v>4</v>
      </c>
      <c r="D15" s="2" t="s">
        <v>19</v>
      </c>
      <c r="E15" s="25">
        <v>345900</v>
      </c>
      <c r="F15" s="27">
        <v>300000</v>
      </c>
      <c r="G15" s="27">
        <f>E15-F15</f>
        <v>45900</v>
      </c>
      <c r="H15" s="45"/>
      <c r="I15" s="4"/>
    </row>
    <row r="16" spans="1:13" ht="17.25" thickBot="1">
      <c r="A16" s="7"/>
      <c r="B16" s="8"/>
      <c r="C16" s="6">
        <v>5</v>
      </c>
      <c r="D16" s="9" t="s">
        <v>20</v>
      </c>
      <c r="E16" s="29">
        <v>0</v>
      </c>
      <c r="F16" s="27">
        <v>100000</v>
      </c>
      <c r="G16" s="27"/>
      <c r="H16" s="45">
        <f>F16-E16</f>
        <v>100000</v>
      </c>
      <c r="I16" s="8"/>
    </row>
    <row r="17" spans="1:9" ht="17.25" thickBot="1">
      <c r="A17" s="10"/>
      <c r="B17" s="11"/>
      <c r="C17" s="6">
        <v>6</v>
      </c>
      <c r="D17" s="12" t="s">
        <v>21</v>
      </c>
      <c r="E17" s="25">
        <v>145500</v>
      </c>
      <c r="F17" s="27">
        <v>50000</v>
      </c>
      <c r="G17" s="27">
        <f>E17-F17</f>
        <v>95500</v>
      </c>
      <c r="H17" s="45"/>
      <c r="I17" s="11"/>
    </row>
    <row r="18" spans="1:9" ht="17.25" thickBot="1">
      <c r="A18" s="10"/>
      <c r="B18" s="11"/>
      <c r="C18" s="6">
        <v>7</v>
      </c>
      <c r="D18" s="12" t="s">
        <v>22</v>
      </c>
      <c r="E18" s="25">
        <v>389100</v>
      </c>
      <c r="F18" s="27">
        <v>400000</v>
      </c>
      <c r="G18" s="27"/>
      <c r="H18" s="45">
        <f t="shared" ref="H17:H18" si="0">F18-E18</f>
        <v>10900</v>
      </c>
      <c r="I18" s="11"/>
    </row>
    <row r="19" spans="1:9" ht="17.25" thickBot="1">
      <c r="A19" s="10"/>
      <c r="B19" s="11"/>
      <c r="C19" s="6">
        <v>8</v>
      </c>
      <c r="D19" s="12" t="s">
        <v>23</v>
      </c>
      <c r="E19" s="25">
        <v>0</v>
      </c>
      <c r="F19" s="26">
        <v>0</v>
      </c>
      <c r="G19" s="27"/>
      <c r="H19" s="45"/>
      <c r="I19" s="11"/>
    </row>
    <row r="20" spans="1:9" ht="17.25" thickBot="1">
      <c r="A20" s="10"/>
      <c r="B20" s="11"/>
      <c r="C20" s="6">
        <v>9</v>
      </c>
      <c r="D20" s="13" t="s">
        <v>24</v>
      </c>
      <c r="E20" s="25">
        <v>4879370</v>
      </c>
      <c r="F20" s="26">
        <v>0</v>
      </c>
      <c r="G20" s="27">
        <f>E20-F20</f>
        <v>4879370</v>
      </c>
      <c r="H20" s="45"/>
      <c r="I20" s="11"/>
    </row>
    <row r="21" spans="1:9" ht="17.25" thickBot="1">
      <c r="A21" s="14"/>
      <c r="B21" s="15">
        <v>5</v>
      </c>
      <c r="C21" s="4"/>
      <c r="D21" s="2" t="s">
        <v>25</v>
      </c>
      <c r="E21" s="25">
        <f>SUM(E22:E23)</f>
        <v>22198948</v>
      </c>
      <c r="F21" s="27">
        <f>SUM(F22:F23)</f>
        <v>19000000</v>
      </c>
      <c r="G21" s="27">
        <f>E21-F21</f>
        <v>3198948</v>
      </c>
      <c r="H21" s="45"/>
      <c r="I21" s="16"/>
    </row>
    <row r="22" spans="1:9" ht="17.25" thickBot="1">
      <c r="A22" s="5"/>
      <c r="B22" s="4"/>
      <c r="C22" s="6">
        <v>1</v>
      </c>
      <c r="D22" s="2" t="s">
        <v>26</v>
      </c>
      <c r="E22" s="25">
        <v>0</v>
      </c>
      <c r="F22" s="27">
        <v>7000000</v>
      </c>
      <c r="G22" s="27"/>
      <c r="H22" s="45">
        <f>F22-E22</f>
        <v>7000000</v>
      </c>
      <c r="I22" s="4"/>
    </row>
    <row r="23" spans="1:9" ht="17.25" thickBot="1">
      <c r="A23" s="5"/>
      <c r="B23" s="4"/>
      <c r="C23" s="6">
        <v>2</v>
      </c>
      <c r="D23" s="2" t="s">
        <v>27</v>
      </c>
      <c r="E23" s="25">
        <v>22198948</v>
      </c>
      <c r="F23" s="27">
        <v>12000000</v>
      </c>
      <c r="G23" s="27">
        <f>E23-F23</f>
        <v>10198948</v>
      </c>
      <c r="H23" s="45"/>
      <c r="I23" s="4"/>
    </row>
    <row r="24" spans="1:9" ht="17.25" thickBot="1">
      <c r="A24" s="5"/>
      <c r="B24" s="6">
        <v>6</v>
      </c>
      <c r="C24" s="4"/>
      <c r="D24" s="2" t="s">
        <v>28</v>
      </c>
      <c r="E24" s="25">
        <v>353182</v>
      </c>
      <c r="F24" s="27">
        <v>200000</v>
      </c>
      <c r="G24" s="27">
        <f>E24-F24</f>
        <v>153182</v>
      </c>
      <c r="H24" s="45"/>
      <c r="I24" s="4"/>
    </row>
    <row r="25" spans="1:9" ht="17.25" thickBot="1">
      <c r="A25" s="5"/>
      <c r="B25" s="6">
        <v>7</v>
      </c>
      <c r="C25" s="4"/>
      <c r="D25" s="2" t="s">
        <v>29</v>
      </c>
      <c r="E25" s="25">
        <v>32470325</v>
      </c>
      <c r="F25" s="27">
        <v>8000000</v>
      </c>
      <c r="G25" s="27">
        <f>E25-F25</f>
        <v>24470325</v>
      </c>
      <c r="H25" s="45"/>
      <c r="I25" s="4"/>
    </row>
    <row r="26" spans="1:9" ht="17.25" thickBot="1">
      <c r="A26" s="5"/>
      <c r="B26" s="6">
        <v>8</v>
      </c>
      <c r="C26" s="4"/>
      <c r="D26" s="2" t="s">
        <v>30</v>
      </c>
      <c r="E26" s="25">
        <v>0</v>
      </c>
      <c r="F26" s="38">
        <v>600000</v>
      </c>
      <c r="G26" s="27"/>
      <c r="H26" s="45">
        <f>F26-E26</f>
        <v>600000</v>
      </c>
      <c r="I26" s="4"/>
    </row>
    <row r="27" spans="1:9" ht="17.25" thickBot="1">
      <c r="A27" s="5"/>
      <c r="B27" s="6">
        <v>9</v>
      </c>
      <c r="C27" s="4"/>
      <c r="D27" s="2" t="s">
        <v>31</v>
      </c>
      <c r="E27" s="25">
        <v>61216</v>
      </c>
      <c r="F27" s="26">
        <v>0</v>
      </c>
      <c r="G27" s="27">
        <f>E27-F27</f>
        <v>61216</v>
      </c>
      <c r="H27" s="45"/>
      <c r="I27" s="4"/>
    </row>
    <row r="28" spans="1:9" ht="17.25" thickBot="1">
      <c r="A28" s="5"/>
      <c r="B28" s="6">
        <v>10</v>
      </c>
      <c r="C28" s="4"/>
      <c r="D28" s="2" t="s">
        <v>32</v>
      </c>
      <c r="E28" s="25">
        <v>0</v>
      </c>
      <c r="F28" s="26">
        <v>0</v>
      </c>
      <c r="G28" s="27"/>
      <c r="H28" s="45"/>
      <c r="I28" s="4"/>
    </row>
    <row r="29" spans="1:9" ht="16.5" thickBot="1">
      <c r="A29" s="5"/>
      <c r="B29" s="6">
        <v>11</v>
      </c>
      <c r="C29" s="4"/>
      <c r="D29" s="17" t="s">
        <v>33</v>
      </c>
      <c r="E29" s="25">
        <v>0</v>
      </c>
      <c r="F29" s="26">
        <v>0</v>
      </c>
      <c r="G29" s="27"/>
      <c r="H29" s="45"/>
      <c r="I29" s="4"/>
    </row>
    <row r="30" spans="1:9" ht="17.25" thickBot="1">
      <c r="A30" s="5"/>
      <c r="B30" s="6">
        <v>12</v>
      </c>
      <c r="C30" s="4"/>
      <c r="D30" s="2" t="s">
        <v>34</v>
      </c>
      <c r="E30" s="25">
        <v>222000</v>
      </c>
      <c r="F30" s="27">
        <v>0</v>
      </c>
      <c r="G30" s="27">
        <f t="shared" ref="G30:G36" si="1">E30-F30</f>
        <v>222000</v>
      </c>
      <c r="H30" s="45"/>
      <c r="I30" s="4"/>
    </row>
    <row r="31" spans="1:9" ht="17.25" thickBot="1">
      <c r="A31" s="5"/>
      <c r="B31" s="6">
        <v>13</v>
      </c>
      <c r="C31" s="4"/>
      <c r="D31" s="2" t="s">
        <v>35</v>
      </c>
      <c r="E31" s="25">
        <v>7001</v>
      </c>
      <c r="F31" s="27">
        <v>6000</v>
      </c>
      <c r="G31" s="27">
        <f t="shared" si="1"/>
        <v>1001</v>
      </c>
      <c r="H31" s="45"/>
      <c r="I31" s="4"/>
    </row>
    <row r="32" spans="1:9" ht="17.25" thickBot="1">
      <c r="A32" s="5"/>
      <c r="B32" s="6">
        <v>14</v>
      </c>
      <c r="C32" s="4"/>
      <c r="D32" s="2" t="s">
        <v>36</v>
      </c>
      <c r="E32" s="25">
        <v>806320</v>
      </c>
      <c r="F32" s="27">
        <v>80000</v>
      </c>
      <c r="G32" s="27">
        <f t="shared" si="1"/>
        <v>726320</v>
      </c>
      <c r="H32" s="45"/>
      <c r="I32" s="4"/>
    </row>
    <row r="33" spans="1:9" ht="17.25" thickBot="1">
      <c r="A33" s="5"/>
      <c r="B33" s="6">
        <v>15</v>
      </c>
      <c r="C33" s="4"/>
      <c r="D33" s="2" t="s">
        <v>37</v>
      </c>
      <c r="E33" s="25">
        <v>103000</v>
      </c>
      <c r="F33" s="27">
        <v>50000</v>
      </c>
      <c r="G33" s="27">
        <f t="shared" si="1"/>
        <v>53000</v>
      </c>
      <c r="H33" s="45"/>
      <c r="I33" s="4"/>
    </row>
    <row r="34" spans="1:9" ht="17.25" thickBot="1">
      <c r="A34" s="3">
        <v>2</v>
      </c>
      <c r="B34" s="4"/>
      <c r="C34" s="4"/>
      <c r="D34" s="2" t="s">
        <v>38</v>
      </c>
      <c r="E34" s="25">
        <f>E35+E45+E58+E87+E88+E92+E93+E95+E96+E94</f>
        <v>71741472</v>
      </c>
      <c r="F34" s="25">
        <f>F35+F45+F58+F87+F88+F92+F93+F96+F94</f>
        <v>32756000</v>
      </c>
      <c r="G34" s="27">
        <f t="shared" si="1"/>
        <v>38985472</v>
      </c>
      <c r="H34" s="45"/>
      <c r="I34" s="4"/>
    </row>
    <row r="35" spans="1:9" ht="17.25" thickBot="1">
      <c r="A35" s="5"/>
      <c r="B35" s="6">
        <v>1</v>
      </c>
      <c r="C35" s="4"/>
      <c r="D35" s="2" t="s">
        <v>39</v>
      </c>
      <c r="E35" s="25">
        <f>SUM(E36:E44)</f>
        <v>6796936</v>
      </c>
      <c r="F35" s="25">
        <f>SUM(F36:F44)</f>
        <v>4290000</v>
      </c>
      <c r="G35" s="27">
        <f t="shared" si="1"/>
        <v>2506936</v>
      </c>
      <c r="H35" s="45"/>
      <c r="I35" s="4"/>
    </row>
    <row r="36" spans="1:9" ht="17.25" thickBot="1">
      <c r="A36" s="5"/>
      <c r="B36" s="4"/>
      <c r="C36" s="6">
        <v>1</v>
      </c>
      <c r="D36" s="2" t="s">
        <v>40</v>
      </c>
      <c r="E36" s="25">
        <v>5574823</v>
      </c>
      <c r="F36" s="27">
        <v>3000000</v>
      </c>
      <c r="G36" s="27">
        <f t="shared" si="1"/>
        <v>2574823</v>
      </c>
      <c r="H36" s="45"/>
      <c r="I36" s="4"/>
    </row>
    <row r="37" spans="1:9" ht="17.25" thickBot="1">
      <c r="A37" s="5"/>
      <c r="B37" s="4"/>
      <c r="C37" s="6">
        <v>2</v>
      </c>
      <c r="D37" s="2" t="s">
        <v>41</v>
      </c>
      <c r="E37" s="29">
        <v>0</v>
      </c>
      <c r="F37" s="26">
        <v>0</v>
      </c>
      <c r="G37" s="27"/>
      <c r="H37" s="45"/>
      <c r="I37" s="4"/>
    </row>
    <row r="38" spans="1:9" ht="17.25" thickBot="1">
      <c r="A38" s="5"/>
      <c r="B38" s="4"/>
      <c r="C38" s="6">
        <v>3</v>
      </c>
      <c r="D38" s="2" t="s">
        <v>42</v>
      </c>
      <c r="E38" s="25">
        <v>362818</v>
      </c>
      <c r="F38" s="27">
        <v>300000</v>
      </c>
      <c r="G38" s="27">
        <f>E38-F38</f>
        <v>62818</v>
      </c>
      <c r="H38" s="45"/>
      <c r="I38" s="4"/>
    </row>
    <row r="39" spans="1:9" ht="17.25" thickBot="1">
      <c r="A39" s="5"/>
      <c r="B39" s="4"/>
      <c r="C39" s="6">
        <v>4</v>
      </c>
      <c r="D39" s="2" t="s">
        <v>43</v>
      </c>
      <c r="E39" s="25">
        <v>147500</v>
      </c>
      <c r="F39" s="27">
        <v>500000</v>
      </c>
      <c r="G39" s="27"/>
      <c r="H39" s="45">
        <f>F39-E39</f>
        <v>352500</v>
      </c>
      <c r="I39" s="4"/>
    </row>
    <row r="40" spans="1:9" ht="17.25" thickBot="1">
      <c r="A40" s="5"/>
      <c r="B40" s="4"/>
      <c r="C40" s="6">
        <v>5</v>
      </c>
      <c r="D40" s="2" t="s">
        <v>44</v>
      </c>
      <c r="E40" s="25">
        <v>78000</v>
      </c>
      <c r="F40" s="27">
        <v>100000</v>
      </c>
      <c r="G40" s="27"/>
      <c r="H40" s="45">
        <f>F40-E40</f>
        <v>22000</v>
      </c>
      <c r="I40" s="4"/>
    </row>
    <row r="41" spans="1:9" ht="17.25" thickBot="1">
      <c r="A41" s="5"/>
      <c r="B41" s="4"/>
      <c r="C41" s="6">
        <v>6</v>
      </c>
      <c r="D41" s="2" t="s">
        <v>45</v>
      </c>
      <c r="E41" s="25">
        <v>409562</v>
      </c>
      <c r="F41" s="27">
        <v>200000</v>
      </c>
      <c r="G41" s="27">
        <f>E41-F41</f>
        <v>209562</v>
      </c>
      <c r="H41" s="45"/>
      <c r="I41" s="4"/>
    </row>
    <row r="42" spans="1:9" ht="17.25" thickBot="1">
      <c r="A42" s="5"/>
      <c r="B42" s="4"/>
      <c r="C42" s="6">
        <v>7</v>
      </c>
      <c r="D42" s="2" t="s">
        <v>46</v>
      </c>
      <c r="E42" s="37">
        <v>0</v>
      </c>
      <c r="F42" s="27">
        <v>80000</v>
      </c>
      <c r="G42" s="27"/>
      <c r="H42" s="45">
        <f>F42-E42</f>
        <v>80000</v>
      </c>
      <c r="I42" s="4"/>
    </row>
    <row r="43" spans="1:9" ht="17.25" thickBot="1">
      <c r="A43" s="5"/>
      <c r="B43" s="4"/>
      <c r="C43" s="6">
        <v>8</v>
      </c>
      <c r="D43" s="2" t="s">
        <v>47</v>
      </c>
      <c r="E43" s="25">
        <v>174929</v>
      </c>
      <c r="F43" s="27">
        <v>60000</v>
      </c>
      <c r="G43" s="27">
        <f>E43-F43</f>
        <v>114929</v>
      </c>
      <c r="H43" s="45"/>
      <c r="I43" s="4"/>
    </row>
    <row r="44" spans="1:9" ht="17.25" thickBot="1">
      <c r="A44" s="5"/>
      <c r="B44" s="4"/>
      <c r="C44" s="6">
        <v>9</v>
      </c>
      <c r="D44" s="2" t="s">
        <v>48</v>
      </c>
      <c r="E44" s="25">
        <v>49304</v>
      </c>
      <c r="F44" s="27">
        <v>50000</v>
      </c>
      <c r="G44" s="27"/>
      <c r="H44" s="45">
        <f>F44-E44</f>
        <v>696</v>
      </c>
      <c r="I44" s="4"/>
    </row>
    <row r="45" spans="1:9" ht="17.25" thickBot="1">
      <c r="A45" s="5"/>
      <c r="B45" s="6">
        <v>2</v>
      </c>
      <c r="C45" s="4"/>
      <c r="D45" s="2" t="s">
        <v>49</v>
      </c>
      <c r="E45" s="25">
        <f>SUM(E46:E57)</f>
        <v>1041900</v>
      </c>
      <c r="F45" s="25">
        <f>SUM(F46:F57)</f>
        <v>800000</v>
      </c>
      <c r="G45" s="27">
        <f>E45-F45</f>
        <v>241900</v>
      </c>
      <c r="H45" s="45"/>
      <c r="I45" s="4"/>
    </row>
    <row r="46" spans="1:9" ht="17.25" thickBot="1">
      <c r="A46" s="5"/>
      <c r="B46" s="4"/>
      <c r="C46" s="6">
        <v>1</v>
      </c>
      <c r="D46" s="2" t="s">
        <v>50</v>
      </c>
      <c r="E46" s="25">
        <v>4382</v>
      </c>
      <c r="F46" s="26">
        <v>0</v>
      </c>
      <c r="G46" s="27">
        <f>E46-F46</f>
        <v>4382</v>
      </c>
      <c r="H46" s="45"/>
      <c r="I46" s="4"/>
    </row>
    <row r="47" spans="1:9" ht="17.25" thickBot="1">
      <c r="A47" s="5"/>
      <c r="B47" s="4"/>
      <c r="C47" s="6">
        <v>2</v>
      </c>
      <c r="D47" s="2" t="s">
        <v>51</v>
      </c>
      <c r="E47" s="25">
        <v>10775</v>
      </c>
      <c r="F47" s="26">
        <v>0</v>
      </c>
      <c r="G47" s="27">
        <f>E47-F47</f>
        <v>10775</v>
      </c>
      <c r="H47" s="45"/>
      <c r="I47" s="4"/>
    </row>
    <row r="48" spans="1:9" ht="17.25" thickBot="1">
      <c r="A48" s="5"/>
      <c r="B48" s="4"/>
      <c r="C48" s="6">
        <v>3</v>
      </c>
      <c r="D48" s="2" t="s">
        <v>52</v>
      </c>
      <c r="E48" s="25">
        <v>115991</v>
      </c>
      <c r="F48" s="27">
        <v>150000</v>
      </c>
      <c r="G48" s="27"/>
      <c r="H48" s="45">
        <f>F48-E48</f>
        <v>34009</v>
      </c>
      <c r="I48" s="4"/>
    </row>
    <row r="49" spans="1:9" ht="17.25" thickBot="1">
      <c r="A49" s="5"/>
      <c r="B49" s="4"/>
      <c r="C49" s="6">
        <v>4</v>
      </c>
      <c r="D49" s="2" t="s">
        <v>53</v>
      </c>
      <c r="E49" s="25">
        <v>54161</v>
      </c>
      <c r="F49" s="27">
        <v>90000</v>
      </c>
      <c r="G49" s="27"/>
      <c r="H49" s="45">
        <f>F49-E49</f>
        <v>35839</v>
      </c>
      <c r="I49" s="4"/>
    </row>
    <row r="50" spans="1:9" ht="17.25" thickBot="1">
      <c r="A50" s="5"/>
      <c r="B50" s="4"/>
      <c r="C50" s="6">
        <v>5</v>
      </c>
      <c r="D50" s="2" t="s">
        <v>54</v>
      </c>
      <c r="E50" s="25">
        <v>38664</v>
      </c>
      <c r="F50" s="26">
        <v>0</v>
      </c>
      <c r="G50" s="27">
        <f>E50-F50</f>
        <v>38664</v>
      </c>
      <c r="H50" s="45"/>
      <c r="I50" s="4"/>
    </row>
    <row r="51" spans="1:9" ht="17.25" thickBot="1">
      <c r="A51" s="5"/>
      <c r="B51" s="4"/>
      <c r="C51" s="6">
        <v>6</v>
      </c>
      <c r="D51" s="22" t="s">
        <v>55</v>
      </c>
      <c r="E51" s="25">
        <v>6000</v>
      </c>
      <c r="F51" s="27">
        <v>30000</v>
      </c>
      <c r="G51" s="27"/>
      <c r="H51" s="45">
        <f>F51-E51</f>
        <v>24000</v>
      </c>
      <c r="I51" s="4"/>
    </row>
    <row r="52" spans="1:9" ht="17.25" thickBot="1">
      <c r="A52" s="5"/>
      <c r="B52" s="4"/>
      <c r="C52" s="6">
        <v>7</v>
      </c>
      <c r="D52" s="2" t="s">
        <v>56</v>
      </c>
      <c r="E52" s="25">
        <v>31300</v>
      </c>
      <c r="F52" s="27">
        <v>30000</v>
      </c>
      <c r="G52" s="27">
        <f>E52-F52</f>
        <v>1300</v>
      </c>
      <c r="H52" s="45"/>
      <c r="I52" s="4"/>
    </row>
    <row r="53" spans="1:9" ht="17.25" thickBot="1">
      <c r="A53" s="5"/>
      <c r="B53" s="4"/>
      <c r="C53" s="6">
        <v>8</v>
      </c>
      <c r="D53" s="2" t="s">
        <v>57</v>
      </c>
      <c r="E53" s="25">
        <v>200734</v>
      </c>
      <c r="F53" s="27">
        <v>200000</v>
      </c>
      <c r="G53" s="27">
        <f>E53-F53</f>
        <v>734</v>
      </c>
      <c r="H53" s="45"/>
      <c r="I53" s="4"/>
    </row>
    <row r="54" spans="1:9" ht="17.25" thickBot="1">
      <c r="A54" s="5"/>
      <c r="B54" s="4"/>
      <c r="C54" s="6">
        <v>9</v>
      </c>
      <c r="D54" s="2" t="s">
        <v>58</v>
      </c>
      <c r="E54" s="25">
        <v>62218</v>
      </c>
      <c r="F54" s="27">
        <v>200000</v>
      </c>
      <c r="G54" s="27"/>
      <c r="H54" s="45">
        <f>F54-E54</f>
        <v>137782</v>
      </c>
      <c r="I54" s="4"/>
    </row>
    <row r="55" spans="1:9" ht="17.25" thickBot="1">
      <c r="A55" s="5"/>
      <c r="B55" s="4"/>
      <c r="C55" s="6">
        <v>10</v>
      </c>
      <c r="D55" s="2" t="s">
        <v>59</v>
      </c>
      <c r="E55" s="25">
        <v>498595</v>
      </c>
      <c r="F55" s="27">
        <v>100000</v>
      </c>
      <c r="G55" s="27">
        <f>E55-F55</f>
        <v>398595</v>
      </c>
      <c r="H55" s="45"/>
      <c r="I55" s="4"/>
    </row>
    <row r="56" spans="1:9" ht="17.25" thickBot="1">
      <c r="A56" s="5"/>
      <c r="B56" s="4"/>
      <c r="C56" s="6">
        <v>11</v>
      </c>
      <c r="D56" s="2" t="s">
        <v>102</v>
      </c>
      <c r="E56" s="25">
        <v>6930</v>
      </c>
      <c r="F56" s="27">
        <v>0</v>
      </c>
      <c r="G56" s="27">
        <f>E56-F56</f>
        <v>6930</v>
      </c>
      <c r="H56" s="45"/>
      <c r="I56" s="4"/>
    </row>
    <row r="57" spans="1:9" ht="17.25" thickBot="1">
      <c r="A57" s="5"/>
      <c r="B57" s="4"/>
      <c r="C57" s="6">
        <v>12</v>
      </c>
      <c r="D57" s="2" t="s">
        <v>103</v>
      </c>
      <c r="E57" s="25">
        <v>12150</v>
      </c>
      <c r="F57" s="28"/>
      <c r="G57" s="27">
        <f>E57-F57</f>
        <v>12150</v>
      </c>
      <c r="H57" s="45"/>
      <c r="I57" s="4"/>
    </row>
    <row r="58" spans="1:9" ht="17.25" thickBot="1">
      <c r="A58" s="5"/>
      <c r="B58" s="6">
        <v>3</v>
      </c>
      <c r="C58" s="4"/>
      <c r="D58" s="2" t="s">
        <v>60</v>
      </c>
      <c r="E58" s="25">
        <f>SUM(E59:E86)</f>
        <v>63212971</v>
      </c>
      <c r="F58" s="25">
        <f>SUM(F59:F86)</f>
        <v>26385000</v>
      </c>
      <c r="G58" s="27">
        <f>E58-F58</f>
        <v>36827971</v>
      </c>
      <c r="H58" s="45"/>
      <c r="I58" s="4"/>
    </row>
    <row r="59" spans="1:9" ht="17.25" thickBot="1">
      <c r="A59" s="5"/>
      <c r="B59" s="4"/>
      <c r="C59" s="6">
        <v>1</v>
      </c>
      <c r="D59" s="2" t="s">
        <v>61</v>
      </c>
      <c r="E59" s="25">
        <v>146440</v>
      </c>
      <c r="F59" s="27">
        <v>100000</v>
      </c>
      <c r="G59" s="27">
        <f>E59-F59</f>
        <v>46440</v>
      </c>
      <c r="H59" s="45"/>
      <c r="I59" s="4"/>
    </row>
    <row r="60" spans="1:9" ht="17.25" thickBot="1">
      <c r="A60" s="5"/>
      <c r="B60" s="4"/>
      <c r="C60" s="6">
        <v>2</v>
      </c>
      <c r="D60" s="2" t="s">
        <v>62</v>
      </c>
      <c r="E60" s="25">
        <v>0</v>
      </c>
      <c r="F60" s="27">
        <v>250000</v>
      </c>
      <c r="G60" s="27"/>
      <c r="H60" s="45">
        <f>F60-E60</f>
        <v>250000</v>
      </c>
      <c r="I60" s="4"/>
    </row>
    <row r="61" spans="1:9" ht="17.25" thickBot="1">
      <c r="A61" s="5"/>
      <c r="B61" s="4"/>
      <c r="C61" s="6">
        <v>3</v>
      </c>
      <c r="D61" s="2" t="s">
        <v>63</v>
      </c>
      <c r="E61" s="37">
        <v>0</v>
      </c>
      <c r="F61" s="27">
        <v>20000</v>
      </c>
      <c r="G61" s="27"/>
      <c r="H61" s="45">
        <f>F61-E61</f>
        <v>20000</v>
      </c>
      <c r="I61" s="4"/>
    </row>
    <row r="62" spans="1:9" ht="17.25" thickBot="1">
      <c r="A62" s="5"/>
      <c r="B62" s="4"/>
      <c r="C62" s="6">
        <v>4</v>
      </c>
      <c r="D62" s="2" t="s">
        <v>64</v>
      </c>
      <c r="E62" s="25">
        <v>128144</v>
      </c>
      <c r="F62" s="27">
        <v>1200000</v>
      </c>
      <c r="G62" s="27"/>
      <c r="H62" s="45">
        <f>F62-E62</f>
        <v>1071856</v>
      </c>
      <c r="I62" s="4"/>
    </row>
    <row r="63" spans="1:9" ht="17.25" thickBot="1">
      <c r="A63" s="5"/>
      <c r="B63" s="4"/>
      <c r="C63" s="6">
        <v>5</v>
      </c>
      <c r="D63" s="2" t="s">
        <v>65</v>
      </c>
      <c r="E63" s="29">
        <v>0</v>
      </c>
      <c r="F63" s="26">
        <v>0</v>
      </c>
      <c r="G63" s="27"/>
      <c r="H63" s="45"/>
      <c r="I63" s="4"/>
    </row>
    <row r="64" spans="1:9" ht="17.25" thickBot="1">
      <c r="A64" s="5"/>
      <c r="B64" s="4"/>
      <c r="C64" s="6">
        <v>6</v>
      </c>
      <c r="D64" s="2" t="s">
        <v>66</v>
      </c>
      <c r="E64" s="25">
        <v>5717</v>
      </c>
      <c r="F64" s="27">
        <v>320000</v>
      </c>
      <c r="G64" s="27"/>
      <c r="H64" s="45">
        <f>F64-E64</f>
        <v>314283</v>
      </c>
      <c r="I64" s="4"/>
    </row>
    <row r="65" spans="1:10" ht="17.25" thickBot="1">
      <c r="A65" s="5"/>
      <c r="B65" s="4"/>
      <c r="C65" s="6">
        <v>7</v>
      </c>
      <c r="D65" s="2" t="s">
        <v>67</v>
      </c>
      <c r="E65" s="25">
        <v>0</v>
      </c>
      <c r="F65" s="26">
        <v>0</v>
      </c>
      <c r="G65" s="27"/>
      <c r="H65" s="45"/>
      <c r="I65" s="4"/>
    </row>
    <row r="66" spans="1:10" ht="17.25" thickBot="1">
      <c r="A66" s="5"/>
      <c r="B66" s="4"/>
      <c r="C66" s="6">
        <v>8</v>
      </c>
      <c r="D66" s="2" t="s">
        <v>68</v>
      </c>
      <c r="E66" s="25">
        <v>218339</v>
      </c>
      <c r="F66" s="27">
        <v>300000</v>
      </c>
      <c r="G66" s="27"/>
      <c r="H66" s="45">
        <f>F66-E66</f>
        <v>81661</v>
      </c>
      <c r="I66" s="4"/>
    </row>
    <row r="67" spans="1:10" ht="17.25" thickBot="1">
      <c r="A67" s="5"/>
      <c r="B67" s="4"/>
      <c r="C67" s="6">
        <v>9</v>
      </c>
      <c r="D67" s="2" t="s">
        <v>69</v>
      </c>
      <c r="E67" s="25">
        <v>1155839</v>
      </c>
      <c r="F67" s="27">
        <v>500000</v>
      </c>
      <c r="G67" s="27">
        <f t="shared" ref="G67:G72" si="2">E67-F67</f>
        <v>655839</v>
      </c>
      <c r="H67" s="45"/>
      <c r="I67" s="4"/>
      <c r="J67" s="23"/>
    </row>
    <row r="68" spans="1:10" ht="17.25" thickBot="1">
      <c r="A68" s="5"/>
      <c r="B68" s="4"/>
      <c r="C68" s="6">
        <v>10</v>
      </c>
      <c r="D68" s="2" t="s">
        <v>70</v>
      </c>
      <c r="E68" s="25">
        <v>1395694</v>
      </c>
      <c r="F68" s="27">
        <v>700000</v>
      </c>
      <c r="G68" s="27">
        <f t="shared" si="2"/>
        <v>695694</v>
      </c>
      <c r="H68" s="45"/>
      <c r="I68" s="4"/>
    </row>
    <row r="69" spans="1:10" ht="17.25" thickBot="1">
      <c r="A69" s="5"/>
      <c r="B69" s="4"/>
      <c r="C69" s="6">
        <v>11</v>
      </c>
      <c r="D69" s="2" t="s">
        <v>71</v>
      </c>
      <c r="E69" s="25">
        <v>1758837</v>
      </c>
      <c r="F69" s="27">
        <v>700000</v>
      </c>
      <c r="G69" s="27">
        <f t="shared" si="2"/>
        <v>1058837</v>
      </c>
      <c r="H69" s="45"/>
      <c r="I69" s="4"/>
    </row>
    <row r="70" spans="1:10" ht="17.25" thickBot="1">
      <c r="A70" s="5"/>
      <c r="B70" s="4"/>
      <c r="C70" s="6">
        <v>12</v>
      </c>
      <c r="D70" s="2" t="s">
        <v>72</v>
      </c>
      <c r="E70" s="25">
        <v>836322</v>
      </c>
      <c r="F70" s="27">
        <v>500000</v>
      </c>
      <c r="G70" s="27">
        <f t="shared" si="2"/>
        <v>336322</v>
      </c>
      <c r="H70" s="45"/>
      <c r="I70" s="4"/>
    </row>
    <row r="71" spans="1:10" ht="17.25" thickBot="1">
      <c r="A71" s="5"/>
      <c r="B71" s="4"/>
      <c r="C71" s="6">
        <v>13</v>
      </c>
      <c r="D71" s="2" t="s">
        <v>73</v>
      </c>
      <c r="E71" s="25">
        <v>19798749</v>
      </c>
      <c r="F71" s="27">
        <v>3500000</v>
      </c>
      <c r="G71" s="27">
        <f t="shared" si="2"/>
        <v>16298749</v>
      </c>
      <c r="H71" s="45"/>
      <c r="I71" s="4"/>
    </row>
    <row r="72" spans="1:10" ht="17.25" thickBot="1">
      <c r="A72" s="5"/>
      <c r="B72" s="4"/>
      <c r="C72" s="6">
        <v>14</v>
      </c>
      <c r="D72" s="2" t="s">
        <v>74</v>
      </c>
      <c r="E72" s="25">
        <v>8123538</v>
      </c>
      <c r="F72" s="27">
        <v>3000000</v>
      </c>
      <c r="G72" s="27">
        <f t="shared" si="2"/>
        <v>5123538</v>
      </c>
      <c r="H72" s="45"/>
      <c r="I72" s="4"/>
    </row>
    <row r="73" spans="1:10" ht="17.25" thickBot="1">
      <c r="A73" s="5"/>
      <c r="B73" s="4"/>
      <c r="C73" s="6">
        <v>15</v>
      </c>
      <c r="D73" s="2" t="s">
        <v>75</v>
      </c>
      <c r="E73" s="25">
        <v>132000</v>
      </c>
      <c r="F73" s="27">
        <v>600000</v>
      </c>
      <c r="G73" s="27"/>
      <c r="H73" s="45">
        <f>F73-E73</f>
        <v>468000</v>
      </c>
      <c r="I73" s="4"/>
    </row>
    <row r="74" spans="1:10" ht="17.25" thickBot="1">
      <c r="A74" s="5"/>
      <c r="B74" s="4"/>
      <c r="C74" s="6">
        <v>16</v>
      </c>
      <c r="D74" s="2" t="s">
        <v>76</v>
      </c>
      <c r="E74" s="25">
        <v>21872200</v>
      </c>
      <c r="F74" s="27">
        <v>1200000</v>
      </c>
      <c r="G74" s="27">
        <f>E74-F74</f>
        <v>20672200</v>
      </c>
      <c r="H74" s="45"/>
      <c r="I74" s="4"/>
    </row>
    <row r="75" spans="1:10" ht="17.25" thickBot="1">
      <c r="A75" s="5"/>
      <c r="B75" s="4"/>
      <c r="C75" s="6">
        <v>17</v>
      </c>
      <c r="D75" s="2" t="s">
        <v>77</v>
      </c>
      <c r="E75" s="25">
        <v>210628</v>
      </c>
      <c r="F75" s="27">
        <v>500000</v>
      </c>
      <c r="G75" s="27"/>
      <c r="H75" s="45">
        <f>F75-E75</f>
        <v>289372</v>
      </c>
      <c r="I75" s="4"/>
    </row>
    <row r="76" spans="1:10" ht="17.25" thickBot="1">
      <c r="A76" s="5"/>
      <c r="B76" s="4"/>
      <c r="C76" s="6">
        <v>18</v>
      </c>
      <c r="D76" s="2" t="s">
        <v>78</v>
      </c>
      <c r="E76" s="25">
        <v>0</v>
      </c>
      <c r="F76" s="27">
        <v>150000</v>
      </c>
      <c r="G76" s="27"/>
      <c r="H76" s="45">
        <f>F76-E76</f>
        <v>150000</v>
      </c>
      <c r="I76" s="4"/>
    </row>
    <row r="77" spans="1:10" ht="17.25" thickBot="1">
      <c r="A77" s="5"/>
      <c r="B77" s="4"/>
      <c r="C77" s="6">
        <v>19</v>
      </c>
      <c r="D77" s="2" t="s">
        <v>79</v>
      </c>
      <c r="E77" s="25">
        <v>2615108</v>
      </c>
      <c r="F77" s="27">
        <v>730000</v>
      </c>
      <c r="G77" s="27">
        <f>E77-F77</f>
        <v>1885108</v>
      </c>
      <c r="H77" s="45"/>
      <c r="I77" s="4"/>
    </row>
    <row r="78" spans="1:10" ht="17.25" thickBot="1">
      <c r="A78" s="5"/>
      <c r="B78" s="4"/>
      <c r="C78" s="6">
        <v>20</v>
      </c>
      <c r="D78" s="2" t="s">
        <v>80</v>
      </c>
      <c r="E78" s="25">
        <v>205153</v>
      </c>
      <c r="F78" s="27">
        <v>200000</v>
      </c>
      <c r="G78" s="27">
        <f>E78-F78</f>
        <v>5153</v>
      </c>
      <c r="H78" s="45"/>
      <c r="I78" s="4"/>
    </row>
    <row r="79" spans="1:10" ht="17.25" thickBot="1">
      <c r="A79" s="5"/>
      <c r="B79" s="4"/>
      <c r="C79" s="6">
        <v>21</v>
      </c>
      <c r="D79" s="2" t="s">
        <v>81</v>
      </c>
      <c r="E79" s="25">
        <v>1551401</v>
      </c>
      <c r="F79" s="27">
        <v>780000</v>
      </c>
      <c r="G79" s="27">
        <f>E79-F79</f>
        <v>771401</v>
      </c>
      <c r="H79" s="45"/>
      <c r="I79" s="4"/>
    </row>
    <row r="80" spans="1:10" ht="17.25" thickBot="1">
      <c r="A80" s="5"/>
      <c r="B80" s="4"/>
      <c r="C80" s="6">
        <v>22</v>
      </c>
      <c r="D80" s="2" t="s">
        <v>82</v>
      </c>
      <c r="E80" s="25">
        <v>0</v>
      </c>
      <c r="F80" s="27">
        <v>2000000</v>
      </c>
      <c r="G80" s="27"/>
      <c r="H80" s="45">
        <f>F80-E80</f>
        <v>2000000</v>
      </c>
      <c r="I80" s="4"/>
    </row>
    <row r="81" spans="1:11" ht="17.25" thickBot="1">
      <c r="A81" s="5"/>
      <c r="B81" s="4"/>
      <c r="C81" s="6">
        <v>23</v>
      </c>
      <c r="D81" s="2" t="s">
        <v>83</v>
      </c>
      <c r="E81" s="25">
        <v>0</v>
      </c>
      <c r="F81" s="27">
        <v>600000</v>
      </c>
      <c r="G81" s="27"/>
      <c r="H81" s="45">
        <f>F81-E81</f>
        <v>600000</v>
      </c>
      <c r="I81" s="4"/>
    </row>
    <row r="82" spans="1:11" ht="17.25" thickBot="1">
      <c r="A82" s="5"/>
      <c r="B82" s="4"/>
      <c r="C82" s="6">
        <v>24</v>
      </c>
      <c r="D82" s="2" t="s">
        <v>84</v>
      </c>
      <c r="E82" s="25">
        <v>0</v>
      </c>
      <c r="F82" s="27">
        <v>0</v>
      </c>
      <c r="G82" s="27"/>
      <c r="H82" s="45"/>
      <c r="I82" s="4"/>
    </row>
    <row r="83" spans="1:11" ht="17.25" thickBot="1">
      <c r="A83" s="5"/>
      <c r="B83" s="4"/>
      <c r="C83" s="6">
        <v>25</v>
      </c>
      <c r="D83" s="2" t="s">
        <v>85</v>
      </c>
      <c r="E83" s="25">
        <v>1433520</v>
      </c>
      <c r="F83" s="27">
        <v>8000000</v>
      </c>
      <c r="G83" s="27"/>
      <c r="H83" s="45">
        <f>F83-E83</f>
        <v>6566480</v>
      </c>
      <c r="I83" s="4"/>
    </row>
    <row r="84" spans="1:11" ht="17.25" thickBot="1">
      <c r="A84" s="5"/>
      <c r="B84" s="4"/>
      <c r="C84" s="6">
        <v>26</v>
      </c>
      <c r="D84" s="2" t="s">
        <v>86</v>
      </c>
      <c r="E84" s="25">
        <v>1625342</v>
      </c>
      <c r="F84" s="27">
        <v>535000</v>
      </c>
      <c r="G84" s="27">
        <f>E84-F84</f>
        <v>1090342</v>
      </c>
      <c r="H84" s="45"/>
      <c r="I84" s="4"/>
    </row>
    <row r="85" spans="1:11" ht="17.25" thickBot="1">
      <c r="A85" s="5"/>
      <c r="B85" s="4"/>
      <c r="C85" s="6">
        <v>27</v>
      </c>
      <c r="D85" s="2" t="s">
        <v>87</v>
      </c>
      <c r="E85" s="25">
        <v>0</v>
      </c>
      <c r="F85" s="26">
        <v>0</v>
      </c>
      <c r="G85" s="27"/>
      <c r="H85" s="45"/>
      <c r="I85" s="4"/>
    </row>
    <row r="86" spans="1:11" ht="17.25" thickBot="1">
      <c r="A86" s="5"/>
      <c r="B86" s="4"/>
      <c r="C86" s="6">
        <v>28</v>
      </c>
      <c r="D86" s="2" t="s">
        <v>104</v>
      </c>
      <c r="E86" s="25">
        <v>0</v>
      </c>
      <c r="F86" s="27">
        <v>0</v>
      </c>
      <c r="G86" s="27"/>
      <c r="H86" s="45"/>
      <c r="I86" s="4"/>
    </row>
    <row r="87" spans="1:11" ht="17.25" thickBot="1">
      <c r="A87" s="5"/>
      <c r="B87" s="6">
        <v>4</v>
      </c>
      <c r="C87" s="4"/>
      <c r="D87" s="2" t="s">
        <v>88</v>
      </c>
      <c r="E87" s="25">
        <v>60000</v>
      </c>
      <c r="F87" s="26">
        <v>0</v>
      </c>
      <c r="G87" s="27">
        <f>E87-F87</f>
        <v>60000</v>
      </c>
      <c r="H87" s="45"/>
      <c r="I87" s="4"/>
    </row>
    <row r="88" spans="1:11" ht="17.25" thickBot="1">
      <c r="A88" s="5"/>
      <c r="B88" s="6">
        <v>5</v>
      </c>
      <c r="C88" s="4"/>
      <c r="D88" s="2" t="s">
        <v>89</v>
      </c>
      <c r="E88" s="25">
        <v>540208</v>
      </c>
      <c r="F88" s="27">
        <v>1200000</v>
      </c>
      <c r="G88" s="27"/>
      <c r="H88" s="45">
        <f>F88-E88</f>
        <v>659792</v>
      </c>
      <c r="I88" s="4"/>
    </row>
    <row r="89" spans="1:11" ht="17.25" thickBot="1">
      <c r="A89" s="5"/>
      <c r="B89" s="4"/>
      <c r="C89" s="6">
        <v>1</v>
      </c>
      <c r="D89" s="2" t="s">
        <v>90</v>
      </c>
      <c r="E89" s="25">
        <v>0</v>
      </c>
      <c r="F89" s="26">
        <v>0</v>
      </c>
      <c r="G89" s="27"/>
      <c r="H89" s="45"/>
      <c r="I89" s="4"/>
    </row>
    <row r="90" spans="1:11" ht="17.25" thickBot="1">
      <c r="A90" s="5"/>
      <c r="B90" s="4"/>
      <c r="C90" s="6">
        <v>2</v>
      </c>
      <c r="D90" s="2" t="s">
        <v>91</v>
      </c>
      <c r="E90" s="29">
        <v>0</v>
      </c>
      <c r="F90" s="26">
        <v>0</v>
      </c>
      <c r="G90" s="27"/>
      <c r="H90" s="45"/>
      <c r="I90" s="4"/>
    </row>
    <row r="91" spans="1:11" ht="17.25" thickBot="1">
      <c r="A91" s="5"/>
      <c r="B91" s="4"/>
      <c r="C91" s="6">
        <v>3</v>
      </c>
      <c r="D91" s="2" t="s">
        <v>105</v>
      </c>
      <c r="E91" s="25">
        <v>540208</v>
      </c>
      <c r="F91" s="26">
        <v>0</v>
      </c>
      <c r="G91" s="27">
        <f>E91-F91</f>
        <v>540208</v>
      </c>
      <c r="H91" s="45"/>
      <c r="I91" s="4"/>
      <c r="K91" s="23"/>
    </row>
    <row r="92" spans="1:11" ht="17.25" thickBot="1">
      <c r="A92" s="5"/>
      <c r="B92" s="6">
        <v>6</v>
      </c>
      <c r="C92" s="4"/>
      <c r="D92" s="2" t="s">
        <v>92</v>
      </c>
      <c r="E92" s="25">
        <f>70971+15000</f>
        <v>85971</v>
      </c>
      <c r="F92" s="27">
        <v>66000</v>
      </c>
      <c r="G92" s="27">
        <f>E92-F92</f>
        <v>19971</v>
      </c>
      <c r="H92" s="45"/>
      <c r="I92" s="4"/>
    </row>
    <row r="93" spans="1:11" ht="17.25" thickBot="1">
      <c r="A93" s="5"/>
      <c r="B93" s="6">
        <v>7</v>
      </c>
      <c r="C93" s="4"/>
      <c r="D93" s="2" t="s">
        <v>93</v>
      </c>
      <c r="E93" s="25">
        <v>0</v>
      </c>
      <c r="F93" s="26">
        <v>0</v>
      </c>
      <c r="G93" s="27"/>
      <c r="H93" s="45"/>
      <c r="I93" s="4"/>
    </row>
    <row r="94" spans="1:11" ht="17.25" thickBot="1">
      <c r="A94" s="5"/>
      <c r="B94" s="6">
        <v>8</v>
      </c>
      <c r="C94" s="4"/>
      <c r="D94" s="2" t="s">
        <v>94</v>
      </c>
      <c r="E94" s="25">
        <v>0</v>
      </c>
      <c r="F94" s="26">
        <v>0</v>
      </c>
      <c r="G94" s="27"/>
      <c r="H94" s="45"/>
      <c r="I94" s="4"/>
    </row>
    <row r="95" spans="1:11" ht="17.25" thickBot="1">
      <c r="A95" s="5"/>
      <c r="B95" s="6">
        <v>9</v>
      </c>
      <c r="C95" s="4"/>
      <c r="D95" s="2" t="s">
        <v>106</v>
      </c>
      <c r="E95" s="25">
        <v>0</v>
      </c>
      <c r="F95" s="25">
        <v>0</v>
      </c>
      <c r="G95" s="27">
        <f>E95-F95</f>
        <v>0</v>
      </c>
      <c r="H95" s="45"/>
      <c r="I95" s="4"/>
    </row>
    <row r="96" spans="1:11" ht="17.25" thickBot="1">
      <c r="A96" s="5"/>
      <c r="B96" s="6">
        <v>10</v>
      </c>
      <c r="C96" s="4"/>
      <c r="D96" s="2" t="s">
        <v>95</v>
      </c>
      <c r="E96" s="25">
        <v>3486</v>
      </c>
      <c r="F96" s="27">
        <v>15000</v>
      </c>
      <c r="G96" s="27"/>
      <c r="H96" s="45">
        <f>F96-E96</f>
        <v>11514</v>
      </c>
      <c r="I96" s="4"/>
    </row>
    <row r="97" spans="1:9" ht="17.25" thickBot="1">
      <c r="A97" s="3">
        <v>3</v>
      </c>
      <c r="B97" s="4"/>
      <c r="C97" s="4"/>
      <c r="D97" s="2" t="s">
        <v>96</v>
      </c>
      <c r="E97" s="31">
        <f>E7-E34</f>
        <v>-5365046</v>
      </c>
      <c r="F97" s="32">
        <v>0</v>
      </c>
      <c r="G97" s="33"/>
      <c r="H97" s="46"/>
      <c r="I97" s="4"/>
    </row>
    <row r="98" spans="1:9" ht="16.5">
      <c r="A98" s="18"/>
      <c r="B98" s="18"/>
      <c r="C98" s="18"/>
      <c r="D98" s="19"/>
      <c r="E98" s="34"/>
      <c r="F98" s="35"/>
      <c r="G98" s="35"/>
      <c r="H98" s="36"/>
      <c r="I98" s="18"/>
    </row>
    <row r="99" spans="1:9" ht="17.25">
      <c r="A99" s="47" t="s">
        <v>107</v>
      </c>
      <c r="B99" s="47"/>
      <c r="C99" s="47"/>
      <c r="D99" s="47"/>
      <c r="E99" s="47"/>
      <c r="F99" s="47"/>
      <c r="G99" s="47"/>
      <c r="H99" s="47"/>
      <c r="I99" s="47"/>
    </row>
    <row r="100" spans="1:9">
      <c r="A100" s="18"/>
      <c r="B100" s="18"/>
      <c r="C100" s="18"/>
      <c r="D100" s="48"/>
      <c r="E100" s="48"/>
      <c r="F100" s="30"/>
      <c r="G100" s="30"/>
      <c r="H100" s="30"/>
      <c r="I100" s="30"/>
    </row>
  </sheetData>
  <mergeCells count="9">
    <mergeCell ref="A99:I99"/>
    <mergeCell ref="D100:E100"/>
    <mergeCell ref="A2:I2"/>
    <mergeCell ref="A3:I3"/>
    <mergeCell ref="A4:I4"/>
    <mergeCell ref="A5:C5"/>
    <mergeCell ref="D5:D6"/>
    <mergeCell ref="G5:H5"/>
    <mergeCell ref="I5:I6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2020-05-20T02:52:51Z</dcterms:modified>
</cp:coreProperties>
</file>